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storage\stanislava.fiserova$\dokumenty\Mikroregion Vysok\Závěrečný účet\2023\"/>
    </mc:Choice>
  </mc:AlternateContent>
  <xr:revisionPtr revIDLastSave="0" documentId="8_{9E11E03D-05F5-490C-A294-4AB706450CDE}" xr6:coauthVersionLast="47" xr6:coauthVersionMax="47" xr10:uidLastSave="{00000000-0000-0000-0000-000000000000}"/>
  <bookViews>
    <workbookView xWindow="1170" yWindow="1170" windowWidth="21600" windowHeight="11385" xr2:uid="{DA5A2A4B-973C-4FC4-A766-FB3F607EAE41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E20" i="1"/>
  <c r="F21" i="1"/>
  <c r="C7" i="1"/>
  <c r="F19" i="1" l="1"/>
  <c r="E23" i="1"/>
  <c r="D23" i="1"/>
  <c r="C23" i="1"/>
  <c r="D20" i="1"/>
  <c r="C20" i="1"/>
  <c r="F20" i="1" l="1"/>
  <c r="F23" i="1"/>
  <c r="D24" i="1"/>
  <c r="D25" i="1" s="1"/>
  <c r="C24" i="1"/>
  <c r="C25" i="1" s="1"/>
  <c r="E24" i="1"/>
  <c r="E25" i="1" s="1"/>
  <c r="F24" i="1" l="1"/>
</calcChain>
</file>

<file path=xl/sharedStrings.xml><?xml version="1.0" encoding="utf-8"?>
<sst xmlns="http://schemas.openxmlformats.org/spreadsheetml/2006/main" count="40" uniqueCount="39">
  <si>
    <t>Náklady celkem</t>
  </si>
  <si>
    <t>Výnosy celkem</t>
  </si>
  <si>
    <t>upravený</t>
  </si>
  <si>
    <t>plnění</t>
  </si>
  <si>
    <t>schválený</t>
  </si>
  <si>
    <t>rozpočet</t>
  </si>
  <si>
    <t xml:space="preserve">Třída 1 - Daňové příjmy </t>
  </si>
  <si>
    <t>Třída 2 - Nedaňové příjmy</t>
  </si>
  <si>
    <t>Třída 3 - Kapitálové příjmy</t>
  </si>
  <si>
    <t>Třída 4 - Přijaté transfery</t>
  </si>
  <si>
    <t>Příjmy celkem</t>
  </si>
  <si>
    <t>Třída 5 - Běžné výdaje</t>
  </si>
  <si>
    <t>Třída 6 - Kapitálové výdaje</t>
  </si>
  <si>
    <t>Výdaje celkem</t>
  </si>
  <si>
    <t>*Saldo: příjmy - výdaje</t>
  </si>
  <si>
    <t>Třída 8 - financování</t>
  </si>
  <si>
    <t>%</t>
  </si>
  <si>
    <t>Komerční banka</t>
  </si>
  <si>
    <t>ČNB</t>
  </si>
  <si>
    <t>celkem</t>
  </si>
  <si>
    <t>Výsledek hospodaření</t>
  </si>
  <si>
    <t>1)</t>
  </si>
  <si>
    <t>2)</t>
  </si>
  <si>
    <t>3)</t>
  </si>
  <si>
    <r>
      <t>Údaje o plnění rozpočtu příjmů a výdajů (v Kč) -</t>
    </r>
    <r>
      <rPr>
        <i/>
        <sz val="11"/>
        <color theme="1"/>
        <rFont val="Calibri"/>
        <family val="2"/>
        <charset val="238"/>
        <scheme val="minor"/>
      </rPr>
      <t xml:space="preserve"> výkaz FIN 2-12</t>
    </r>
  </si>
  <si>
    <t>5)</t>
  </si>
  <si>
    <t>Vyvěšeno:</t>
  </si>
  <si>
    <t>Svěšeno:</t>
  </si>
  <si>
    <t>Ing. František Jiraský v.r.</t>
  </si>
  <si>
    <t>Ve Vysokém Mýtě</t>
  </si>
  <si>
    <t>Podrobné informace o nákladech a výnosech roku 2023 jsou uvedeny ve Výkazu zisku a ztráty k 31.12.2023 (Příloha č. 1).</t>
  </si>
  <si>
    <t>k 31.12.23</t>
  </si>
  <si>
    <t>Stav bankovních účtů k 31.12.2023  (v Kč)</t>
  </si>
  <si>
    <t>Zpráva o přezkoumání hospodaření za rok 2023</t>
  </si>
  <si>
    <t>Přezkoumání hospodaření spolku za rok 2023 provedl Krajský úřad Pardubického kraje. Přezkoumání bylo provedeno ve dnech 26.09.2023 (dílčí) a 04.04.2024 (konečné). Při přezkoumání hospodaření Mikroregionu Vysokomýtsko za rok 2023 byly zjištěny chyby a nedostatky uvedené v ustanovení § 10 odst. 3 písm. c) zákona č. 420/2004 Sb., a to: Územní celek nedodržel obecné postupy účtování o transferech. Plné znění konečné zprávy o výsledku přezkoumání hospodaření za rok 2023 je uvedeno v příloze č. 3.</t>
  </si>
  <si>
    <t>Hospodaření mikroregionu k 31.12.2023 skončilo ztrátou 2 528 214,61 Kč.</t>
  </si>
  <si>
    <r>
      <t xml:space="preserve">Účetní výsledek hospodaření k 31.12.2023 (Kč) </t>
    </r>
    <r>
      <rPr>
        <sz val="10"/>
        <rFont val="Arial"/>
        <family val="2"/>
        <charset val="238"/>
      </rPr>
      <t>-</t>
    </r>
    <r>
      <rPr>
        <i/>
        <sz val="10"/>
        <rFont val="Arial"/>
        <family val="2"/>
        <charset val="238"/>
      </rPr>
      <t xml:space="preserve"> výkaz zisku a ztráty</t>
    </r>
  </si>
  <si>
    <t>Podrobné údaje o plnění rozpočtu příjmů a výdajů a dalších finančních operací v plném členění dle rozpočtové sklady jsou obsaženy ve Výkazu o plnění rozpočtu FIN 2 - 12 k 31.12.2023 (Příloha č. 2).</t>
  </si>
  <si>
    <t xml:space="preserve">      Závěrečný účet Mikroregionu Vysokomýtsko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</si>
</sst>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10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0" fontId="0" fillId="0" borderId="0" xfId="0" applyNumberFormat="1"/>
    <xf numFmtId="164" fontId="3" fillId="0" borderId="13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17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0" fillId="0" borderId="5" xfId="0" applyNumberFormat="1" applyBorder="1"/>
    <xf numFmtId="165" fontId="0" fillId="0" borderId="7" xfId="0" applyNumberFormat="1" applyBorder="1"/>
    <xf numFmtId="165" fontId="0" fillId="0" borderId="18" xfId="0" applyNumberFormat="1" applyBorder="1"/>
    <xf numFmtId="3" fontId="2" fillId="0" borderId="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0" fillId="0" borderId="4" xfId="0" applyBorder="1"/>
    <xf numFmtId="0" fontId="0" fillId="0" borderId="16" xfId="0" applyBorder="1"/>
    <xf numFmtId="0" fontId="1" fillId="0" borderId="0" xfId="0" applyFont="1"/>
    <xf numFmtId="164" fontId="3" fillId="0" borderId="0" xfId="0" applyNumberFormat="1" applyFont="1" applyAlignment="1">
      <alignment horizontal="center" vertical="center"/>
    </xf>
    <xf numFmtId="0" fontId="0" fillId="0" borderId="19" xfId="0" applyBorder="1"/>
    <xf numFmtId="0" fontId="7" fillId="0" borderId="0" xfId="0" applyFo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C4A0-E63B-44B3-A20A-FB1681558166}">
  <dimension ref="A2:G42"/>
  <sheetViews>
    <sheetView tabSelected="1" topLeftCell="A31" workbookViewId="0">
      <selection activeCell="F40" sqref="F40"/>
    </sheetView>
  </sheetViews>
  <sheetFormatPr defaultRowHeight="15" x14ac:dyDescent="0.25"/>
  <cols>
    <col min="1" max="1" width="3.5703125" customWidth="1"/>
    <col min="2" max="2" width="23" customWidth="1"/>
    <col min="3" max="3" width="12.85546875" customWidth="1"/>
    <col min="4" max="4" width="12.42578125" bestFit="1" customWidth="1"/>
    <col min="5" max="5" width="12.7109375" customWidth="1"/>
    <col min="6" max="6" width="8.85546875" customWidth="1"/>
  </cols>
  <sheetData>
    <row r="2" spans="1:7" ht="18.75" x14ac:dyDescent="0.3">
      <c r="A2" s="33" t="s">
        <v>38</v>
      </c>
      <c r="B2" s="33"/>
      <c r="C2" s="33"/>
      <c r="D2" s="33"/>
      <c r="E2" s="33"/>
      <c r="F2" s="33"/>
    </row>
    <row r="4" spans="1:7" ht="15.75" thickBot="1" x14ac:dyDescent="0.3">
      <c r="A4" s="1" t="s">
        <v>21</v>
      </c>
      <c r="B4" s="1" t="s">
        <v>36</v>
      </c>
      <c r="C4" s="2"/>
      <c r="D4" s="2"/>
      <c r="E4" s="2"/>
      <c r="F4" s="2"/>
      <c r="G4" s="6"/>
    </row>
    <row r="5" spans="1:7" x14ac:dyDescent="0.25">
      <c r="B5" s="28" t="s">
        <v>0</v>
      </c>
      <c r="C5" s="37">
        <v>3281164.61</v>
      </c>
    </row>
    <row r="6" spans="1:7" ht="15.75" thickBot="1" x14ac:dyDescent="0.3">
      <c r="B6" s="29" t="s">
        <v>1</v>
      </c>
      <c r="C6" s="38">
        <v>752950</v>
      </c>
    </row>
    <row r="7" spans="1:7" ht="15.75" thickBot="1" x14ac:dyDescent="0.3">
      <c r="B7" s="32" t="s">
        <v>20</v>
      </c>
      <c r="C7" s="39">
        <f>C6-C5</f>
        <v>-2528214.61</v>
      </c>
    </row>
    <row r="8" spans="1:7" x14ac:dyDescent="0.25">
      <c r="B8" s="3" t="s">
        <v>35</v>
      </c>
      <c r="C8" s="7"/>
      <c r="D8" s="31"/>
      <c r="E8" s="31"/>
      <c r="F8" s="2"/>
      <c r="G8" s="2"/>
    </row>
    <row r="9" spans="1:7" ht="15" customHeight="1" x14ac:dyDescent="0.25">
      <c r="B9" s="44" t="s">
        <v>30</v>
      </c>
      <c r="C9" s="44"/>
      <c r="D9" s="44"/>
      <c r="E9" s="44"/>
      <c r="F9" s="44"/>
      <c r="G9" s="44"/>
    </row>
    <row r="10" spans="1:7" x14ac:dyDescent="0.25">
      <c r="B10" s="44"/>
      <c r="C10" s="44"/>
      <c r="D10" s="44"/>
      <c r="E10" s="44"/>
      <c r="F10" s="44"/>
      <c r="G10" s="44"/>
    </row>
    <row r="12" spans="1:7" ht="15.75" thickBot="1" x14ac:dyDescent="0.3">
      <c r="A12" s="30" t="s">
        <v>22</v>
      </c>
      <c r="B12" s="30" t="s">
        <v>24</v>
      </c>
    </row>
    <row r="13" spans="1:7" ht="15.75" thickBot="1" x14ac:dyDescent="0.3">
      <c r="A13" s="4"/>
      <c r="B13" s="4"/>
      <c r="C13" s="46">
        <v>2023</v>
      </c>
      <c r="D13" s="47"/>
      <c r="E13" s="47"/>
      <c r="F13" s="48"/>
    </row>
    <row r="14" spans="1:7" x14ac:dyDescent="0.25">
      <c r="A14" s="5"/>
      <c r="B14" s="1"/>
      <c r="C14" s="17" t="s">
        <v>4</v>
      </c>
      <c r="D14" s="18" t="s">
        <v>2</v>
      </c>
      <c r="E14" s="18" t="s">
        <v>3</v>
      </c>
      <c r="F14" s="49" t="s">
        <v>16</v>
      </c>
    </row>
    <row r="15" spans="1:7" ht="15.75" thickBot="1" x14ac:dyDescent="0.3">
      <c r="A15" s="6"/>
      <c r="B15" s="7"/>
      <c r="C15" s="22" t="s">
        <v>5</v>
      </c>
      <c r="D15" s="14" t="s">
        <v>5</v>
      </c>
      <c r="E15" s="15" t="s">
        <v>31</v>
      </c>
      <c r="F15" s="50"/>
    </row>
    <row r="16" spans="1:7" ht="28.5" customHeight="1" x14ac:dyDescent="0.25">
      <c r="A16" s="5"/>
      <c r="B16" s="24" t="s">
        <v>6</v>
      </c>
      <c r="C16" s="8">
        <v>0</v>
      </c>
      <c r="D16" s="8">
        <v>0</v>
      </c>
      <c r="E16" s="8">
        <v>0</v>
      </c>
      <c r="F16" s="19">
        <v>0</v>
      </c>
    </row>
    <row r="17" spans="1:7" x14ac:dyDescent="0.25">
      <c r="A17" s="5"/>
      <c r="B17" s="25" t="s">
        <v>7</v>
      </c>
      <c r="C17" s="9">
        <v>5000</v>
      </c>
      <c r="D17" s="9">
        <v>41000</v>
      </c>
      <c r="E17" s="9">
        <v>40086</v>
      </c>
      <c r="F17" s="20">
        <v>0</v>
      </c>
    </row>
    <row r="18" spans="1:7" x14ac:dyDescent="0.25">
      <c r="A18" s="5"/>
      <c r="B18" s="25" t="s">
        <v>8</v>
      </c>
      <c r="C18" s="9">
        <v>0</v>
      </c>
      <c r="D18" s="9">
        <v>0</v>
      </c>
      <c r="E18" s="9">
        <v>0</v>
      </c>
      <c r="F18" s="20">
        <v>0</v>
      </c>
    </row>
    <row r="19" spans="1:7" x14ac:dyDescent="0.25">
      <c r="A19" s="5"/>
      <c r="B19" s="25" t="s">
        <v>9</v>
      </c>
      <c r="C19" s="9">
        <v>1419000</v>
      </c>
      <c r="D19" s="9">
        <v>2116000</v>
      </c>
      <c r="E19" s="40">
        <v>2115702.87</v>
      </c>
      <c r="F19" s="20">
        <f>E19/D19*100</f>
        <v>99.985957939508509</v>
      </c>
    </row>
    <row r="20" spans="1:7" x14ac:dyDescent="0.25">
      <c r="A20" s="5"/>
      <c r="B20" s="26" t="s">
        <v>10</v>
      </c>
      <c r="C20" s="10">
        <f>C16+C17+C18+C19</f>
        <v>1424000</v>
      </c>
      <c r="D20" s="10">
        <f>D16+D17+D18+D19</f>
        <v>2157000</v>
      </c>
      <c r="E20" s="41">
        <f>E16+E17+E18+E19</f>
        <v>2155788.87</v>
      </c>
      <c r="F20" s="20">
        <f t="shared" ref="F20:F24" si="0">E20/D20*100</f>
        <v>99.943851182197491</v>
      </c>
    </row>
    <row r="21" spans="1:7" x14ac:dyDescent="0.25">
      <c r="A21" s="5"/>
      <c r="B21" s="25" t="s">
        <v>11</v>
      </c>
      <c r="C21" s="9">
        <v>1424000</v>
      </c>
      <c r="D21" s="9">
        <v>2460000</v>
      </c>
      <c r="E21" s="40">
        <v>2430862.61</v>
      </c>
      <c r="F21" s="20">
        <f t="shared" si="0"/>
        <v>98.815553252032515</v>
      </c>
    </row>
    <row r="22" spans="1:7" x14ac:dyDescent="0.25">
      <c r="A22" s="5"/>
      <c r="B22" s="25" t="s">
        <v>12</v>
      </c>
      <c r="C22" s="9">
        <v>0</v>
      </c>
      <c r="D22" s="9">
        <v>193000</v>
      </c>
      <c r="E22" s="40">
        <v>192148</v>
      </c>
      <c r="F22" s="20">
        <v>0</v>
      </c>
    </row>
    <row r="23" spans="1:7" x14ac:dyDescent="0.25">
      <c r="A23" s="5"/>
      <c r="B23" s="26" t="s">
        <v>13</v>
      </c>
      <c r="C23" s="10">
        <f>C21+C22</f>
        <v>1424000</v>
      </c>
      <c r="D23" s="10">
        <f>D21+D22</f>
        <v>2653000</v>
      </c>
      <c r="E23" s="41">
        <f>E21+E22</f>
        <v>2623010.61</v>
      </c>
      <c r="F23" s="20">
        <f t="shared" si="0"/>
        <v>98.869604598567648</v>
      </c>
    </row>
    <row r="24" spans="1:7" ht="15.75" thickBot="1" x14ac:dyDescent="0.3">
      <c r="A24" s="5"/>
      <c r="B24" s="27" t="s">
        <v>14</v>
      </c>
      <c r="C24" s="16">
        <f>C20-C23</f>
        <v>0</v>
      </c>
      <c r="D24" s="16">
        <f>D20-D23</f>
        <v>-496000</v>
      </c>
      <c r="E24" s="42">
        <f>E20-E23</f>
        <v>-467221.73999999976</v>
      </c>
      <c r="F24" s="21">
        <f t="shared" si="0"/>
        <v>94.19793145161286</v>
      </c>
    </row>
    <row r="25" spans="1:7" ht="15.75" thickBot="1" x14ac:dyDescent="0.3">
      <c r="A25" s="5"/>
      <c r="B25" s="23" t="s">
        <v>15</v>
      </c>
      <c r="C25" s="12">
        <f>-C24</f>
        <v>0</v>
      </c>
      <c r="D25" s="13">
        <f>-D24</f>
        <v>496000</v>
      </c>
      <c r="E25" s="39">
        <f>-E24</f>
        <v>467221.73999999976</v>
      </c>
      <c r="F25" s="11"/>
    </row>
    <row r="26" spans="1:7" x14ac:dyDescent="0.25">
      <c r="B26" s="44" t="s">
        <v>37</v>
      </c>
      <c r="C26" s="44"/>
      <c r="D26" s="44"/>
      <c r="E26" s="44"/>
      <c r="F26" s="44"/>
      <c r="G26" s="44"/>
    </row>
    <row r="27" spans="1:7" ht="24.75" customHeight="1" x14ac:dyDescent="0.25">
      <c r="B27" s="44"/>
      <c r="C27" s="44"/>
      <c r="D27" s="44"/>
      <c r="E27" s="44"/>
      <c r="F27" s="44"/>
      <c r="G27" s="44"/>
    </row>
    <row r="29" spans="1:7" ht="15.75" thickBot="1" x14ac:dyDescent="0.3">
      <c r="A29" s="30" t="s">
        <v>23</v>
      </c>
      <c r="B29" s="30" t="s">
        <v>32</v>
      </c>
    </row>
    <row r="30" spans="1:7" x14ac:dyDescent="0.25">
      <c r="B30" s="28" t="s">
        <v>17</v>
      </c>
      <c r="C30" s="37">
        <v>326655.24</v>
      </c>
    </row>
    <row r="31" spans="1:7" ht="15.75" thickBot="1" x14ac:dyDescent="0.3">
      <c r="B31" s="29" t="s">
        <v>18</v>
      </c>
      <c r="C31" s="38">
        <v>101134.27</v>
      </c>
    </row>
    <row r="32" spans="1:7" ht="15.75" thickBot="1" x14ac:dyDescent="0.3">
      <c r="B32" s="32" t="s">
        <v>19</v>
      </c>
      <c r="C32" s="39">
        <f>SUM(C30:C31)</f>
        <v>427789.51</v>
      </c>
    </row>
    <row r="34" spans="1:7" x14ac:dyDescent="0.25">
      <c r="D34" s="34"/>
    </row>
    <row r="35" spans="1:7" x14ac:dyDescent="0.25">
      <c r="A35" s="30" t="s">
        <v>25</v>
      </c>
      <c r="B35" s="30" t="s">
        <v>33</v>
      </c>
      <c r="C35" s="30"/>
      <c r="D35" s="30"/>
    </row>
    <row r="36" spans="1:7" ht="15" customHeight="1" x14ac:dyDescent="0.25">
      <c r="B36" s="44" t="s">
        <v>34</v>
      </c>
      <c r="C36" s="44"/>
      <c r="D36" s="44"/>
      <c r="E36" s="44"/>
      <c r="F36" s="44"/>
      <c r="G36" s="44"/>
    </row>
    <row r="37" spans="1:7" ht="80.25" customHeight="1" x14ac:dyDescent="0.25">
      <c r="B37" s="44"/>
      <c r="C37" s="44"/>
      <c r="D37" s="44"/>
      <c r="E37" s="44"/>
      <c r="F37" s="44"/>
      <c r="G37" s="44"/>
    </row>
    <row r="38" spans="1:7" ht="20.25" customHeight="1" x14ac:dyDescent="0.25">
      <c r="B38" s="43"/>
      <c r="C38" s="43"/>
      <c r="D38" s="43"/>
      <c r="E38" s="43"/>
      <c r="F38" s="43"/>
      <c r="G38" s="43"/>
    </row>
    <row r="39" spans="1:7" ht="15" customHeight="1" x14ac:dyDescent="0.25">
      <c r="B39" s="45" t="s">
        <v>29</v>
      </c>
      <c r="C39" s="45"/>
      <c r="D39" s="36">
        <v>45468</v>
      </c>
      <c r="E39" s="35" t="s">
        <v>26</v>
      </c>
      <c r="F39" s="36">
        <v>45471</v>
      </c>
      <c r="G39" s="35"/>
    </row>
    <row r="40" spans="1:7" ht="17.25" customHeight="1" x14ac:dyDescent="0.25">
      <c r="B40" s="45" t="s">
        <v>28</v>
      </c>
      <c r="C40" s="45"/>
      <c r="D40" s="35"/>
      <c r="E40" s="35" t="s">
        <v>27</v>
      </c>
      <c r="F40" s="36"/>
      <c r="G40" s="35"/>
    </row>
    <row r="41" spans="1:7" x14ac:dyDescent="0.25">
      <c r="B41" s="44"/>
      <c r="C41" s="44"/>
      <c r="D41" s="44"/>
      <c r="E41" s="44"/>
      <c r="F41" s="44"/>
      <c r="G41" s="44"/>
    </row>
    <row r="42" spans="1:7" x14ac:dyDescent="0.25">
      <c r="B42" s="44"/>
      <c r="C42" s="44"/>
      <c r="D42" s="44"/>
      <c r="E42" s="44"/>
      <c r="F42" s="44"/>
      <c r="G42" s="44"/>
    </row>
  </sheetData>
  <mergeCells count="9">
    <mergeCell ref="B9:G10"/>
    <mergeCell ref="B36:G37"/>
    <mergeCell ref="B41:G41"/>
    <mergeCell ref="B42:G42"/>
    <mergeCell ref="B26:G27"/>
    <mergeCell ref="B39:C39"/>
    <mergeCell ref="B40:C40"/>
    <mergeCell ref="C13:F13"/>
    <mergeCell ref="F14:F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Stanislava Fišerová</dc:creator>
  <cp:lastModifiedBy>Stanislava Fišerová</cp:lastModifiedBy>
  <cp:lastPrinted>2020-06-24T07:15:00Z</cp:lastPrinted>
  <dcterms:created xsi:type="dcterms:W3CDTF">2020-06-04T09:55:24Z</dcterms:created>
  <dcterms:modified xsi:type="dcterms:W3CDTF">2024-06-28T04:52:34Z</dcterms:modified>
</cp:coreProperties>
</file>